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/>
  <mc:AlternateContent xmlns:mc="http://schemas.openxmlformats.org/markup-compatibility/2006">
    <mc:Choice Requires="x15">
      <x15ac:absPath xmlns:x15ac="http://schemas.microsoft.com/office/spreadsheetml/2010/11/ac" url="/Volumes/home/Drive/8 - (J) PGE2 Project/JELG14_Russ Collaboration/240907_Data by Russ/"/>
    </mc:Choice>
  </mc:AlternateContent>
  <xr:revisionPtr revIDLastSave="0" documentId="13_ncr:1_{FD14007F-3F16-FE41-B674-D9257D810E24}" xr6:coauthVersionLast="47" xr6:coauthVersionMax="47" xr10:uidLastSave="{00000000-0000-0000-0000-000000000000}"/>
  <bookViews>
    <workbookView xWindow="0" yWindow="460" windowWidth="38400" windowHeight="20060" xr2:uid="{3D13BB31-8FC1-9349-97F5-EA9418996381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2" i="1" l="1"/>
  <c r="D17" i="1"/>
  <c r="D14" i="1"/>
  <c r="Q4" i="2"/>
  <c r="K4" i="2"/>
  <c r="S4" i="2" s="1"/>
  <c r="S9" i="2"/>
  <c r="S8" i="2"/>
  <c r="S7" i="2"/>
  <c r="S6" i="2"/>
  <c r="S5" i="2"/>
  <c r="R9" i="2"/>
  <c r="R8" i="2"/>
  <c r="R7" i="2"/>
  <c r="R6" i="2"/>
  <c r="R5" i="2"/>
  <c r="Q9" i="2"/>
  <c r="Q8" i="2"/>
  <c r="Q7" i="2"/>
  <c r="Q6" i="2"/>
  <c r="Q5" i="2"/>
  <c r="N9" i="2"/>
  <c r="N8" i="2"/>
  <c r="N7" i="2"/>
  <c r="N6" i="2"/>
  <c r="N5" i="2"/>
  <c r="N4" i="2"/>
  <c r="M9" i="2"/>
  <c r="M8" i="2"/>
  <c r="M7" i="2"/>
  <c r="M6" i="2"/>
  <c r="M5" i="2"/>
  <c r="M4" i="2"/>
  <c r="L9" i="2"/>
  <c r="L8" i="2"/>
  <c r="L7" i="2"/>
  <c r="L6" i="2"/>
  <c r="L5" i="2"/>
  <c r="L4" i="2"/>
  <c r="K9" i="2"/>
  <c r="K8" i="2"/>
  <c r="K7" i="2"/>
  <c r="K6" i="2"/>
  <c r="K5" i="2"/>
  <c r="R4" i="2" l="1"/>
  <c r="U18" i="1"/>
  <c r="T18" i="1"/>
  <c r="T26" i="1" s="1"/>
  <c r="S18" i="1"/>
  <c r="U17" i="1"/>
  <c r="T17" i="1"/>
  <c r="S17" i="1"/>
  <c r="U16" i="1"/>
  <c r="U24" i="1" s="1"/>
  <c r="T16" i="1"/>
  <c r="T24" i="1" s="1"/>
  <c r="S16" i="1"/>
  <c r="U15" i="1"/>
  <c r="T15" i="1"/>
  <c r="S15" i="1"/>
  <c r="U14" i="1"/>
  <c r="T14" i="1"/>
  <c r="S14" i="1"/>
  <c r="S22" i="1" s="1"/>
  <c r="U13" i="1"/>
  <c r="T13" i="1"/>
  <c r="S13" i="1"/>
  <c r="S21" i="1" s="1"/>
  <c r="U26" i="1"/>
  <c r="S26" i="1"/>
  <c r="U25" i="1"/>
  <c r="T25" i="1"/>
  <c r="S25" i="1"/>
  <c r="S24" i="1"/>
  <c r="U23" i="1"/>
  <c r="T23" i="1"/>
  <c r="S23" i="1"/>
  <c r="U22" i="1"/>
  <c r="T22" i="1"/>
  <c r="U21" i="1"/>
  <c r="T21" i="1"/>
  <c r="R18" i="1"/>
  <c r="Q18" i="1"/>
  <c r="P18" i="1"/>
  <c r="R17" i="1"/>
  <c r="Q17" i="1"/>
  <c r="Q25" i="1" s="1"/>
  <c r="P17" i="1"/>
  <c r="P25" i="1" s="1"/>
  <c r="R16" i="1"/>
  <c r="R24" i="1" s="1"/>
  <c r="Q16" i="1"/>
  <c r="Q24" i="1" s="1"/>
  <c r="P16" i="1"/>
  <c r="R15" i="1"/>
  <c r="Q15" i="1"/>
  <c r="P15" i="1"/>
  <c r="R14" i="1"/>
  <c r="R22" i="1" s="1"/>
  <c r="Q14" i="1"/>
  <c r="Q22" i="1" s="1"/>
  <c r="P14" i="1"/>
  <c r="P22" i="1" s="1"/>
  <c r="R13" i="1"/>
  <c r="Q13" i="1"/>
  <c r="P13" i="1"/>
  <c r="P21" i="1" s="1"/>
  <c r="O18" i="1"/>
  <c r="N18" i="1"/>
  <c r="M18" i="1"/>
  <c r="O17" i="1"/>
  <c r="O25" i="1" s="1"/>
  <c r="N17" i="1"/>
  <c r="N25" i="1" s="1"/>
  <c r="M17" i="1"/>
  <c r="M25" i="1" s="1"/>
  <c r="O16" i="1"/>
  <c r="O24" i="1" s="1"/>
  <c r="N16" i="1"/>
  <c r="N24" i="1" s="1"/>
  <c r="M16" i="1"/>
  <c r="O15" i="1"/>
  <c r="N15" i="1"/>
  <c r="M15" i="1"/>
  <c r="O14" i="1"/>
  <c r="N14" i="1"/>
  <c r="N22" i="1" s="1"/>
  <c r="M14" i="1"/>
  <c r="M22" i="1" s="1"/>
  <c r="O13" i="1"/>
  <c r="N13" i="1"/>
  <c r="N21" i="1" s="1"/>
  <c r="M13" i="1"/>
  <c r="M21" i="1" s="1"/>
  <c r="R26" i="1"/>
  <c r="Q26" i="1"/>
  <c r="P26" i="1"/>
  <c r="R25" i="1"/>
  <c r="P24" i="1"/>
  <c r="R23" i="1"/>
  <c r="Q23" i="1"/>
  <c r="P23" i="1"/>
  <c r="R21" i="1"/>
  <c r="Q21" i="1"/>
  <c r="O26" i="1"/>
  <c r="N26" i="1"/>
  <c r="M26" i="1"/>
  <c r="M24" i="1"/>
  <c r="O23" i="1"/>
  <c r="N23" i="1"/>
  <c r="M23" i="1"/>
  <c r="O22" i="1"/>
  <c r="O21" i="1"/>
  <c r="L26" i="1"/>
  <c r="J26" i="1"/>
  <c r="L25" i="1"/>
  <c r="J24" i="1"/>
  <c r="K23" i="1"/>
  <c r="J23" i="1"/>
  <c r="K21" i="1"/>
  <c r="L18" i="1"/>
  <c r="K18" i="1"/>
  <c r="K26" i="1" s="1"/>
  <c r="J18" i="1"/>
  <c r="L17" i="1"/>
  <c r="K17" i="1"/>
  <c r="K25" i="1" s="1"/>
  <c r="J17" i="1"/>
  <c r="J25" i="1" s="1"/>
  <c r="L16" i="1"/>
  <c r="L24" i="1" s="1"/>
  <c r="K16" i="1"/>
  <c r="K24" i="1" s="1"/>
  <c r="J16" i="1"/>
  <c r="L15" i="1"/>
  <c r="L23" i="1" s="1"/>
  <c r="K15" i="1"/>
  <c r="J15" i="1"/>
  <c r="L14" i="1"/>
  <c r="L22" i="1" s="1"/>
  <c r="K14" i="1"/>
  <c r="K22" i="1" s="1"/>
  <c r="J14" i="1"/>
  <c r="J22" i="1" s="1"/>
  <c r="L13" i="1"/>
  <c r="L21" i="1" s="1"/>
  <c r="K13" i="1"/>
  <c r="J13" i="1"/>
  <c r="J21" i="1" s="1"/>
  <c r="H25" i="1"/>
  <c r="H23" i="1"/>
  <c r="I22" i="1"/>
  <c r="H22" i="1"/>
  <c r="I21" i="1"/>
  <c r="I17" i="1"/>
  <c r="I25" i="1" s="1"/>
  <c r="H17" i="1"/>
  <c r="G17" i="1"/>
  <c r="G25" i="1" s="1"/>
  <c r="I15" i="1"/>
  <c r="I23" i="1" s="1"/>
  <c r="H15" i="1"/>
  <c r="G15" i="1"/>
  <c r="G23" i="1" s="1"/>
  <c r="I14" i="1"/>
  <c r="H14" i="1"/>
  <c r="G14" i="1"/>
  <c r="G22" i="1" s="1"/>
  <c r="I13" i="1"/>
  <c r="H13" i="1"/>
  <c r="H21" i="1" s="1"/>
  <c r="G13" i="1"/>
  <c r="G21" i="1" s="1"/>
  <c r="F25" i="1"/>
  <c r="F24" i="1"/>
  <c r="E24" i="1"/>
  <c r="F23" i="1"/>
  <c r="D23" i="1"/>
  <c r="F21" i="1"/>
  <c r="D21" i="1"/>
  <c r="F18" i="1"/>
  <c r="F26" i="1" s="1"/>
  <c r="E18" i="1"/>
  <c r="E26" i="1" s="1"/>
  <c r="D18" i="1"/>
  <c r="D26" i="1" s="1"/>
  <c r="F17" i="1"/>
  <c r="E17" i="1"/>
  <c r="E25" i="1" s="1"/>
  <c r="D25" i="1"/>
  <c r="F16" i="1"/>
  <c r="E16" i="1"/>
  <c r="D16" i="1"/>
  <c r="D24" i="1" s="1"/>
  <c r="F15" i="1"/>
  <c r="E15" i="1"/>
  <c r="E23" i="1" s="1"/>
  <c r="D15" i="1"/>
  <c r="F14" i="1"/>
  <c r="F22" i="1" s="1"/>
  <c r="E14" i="1"/>
  <c r="E22" i="1" s="1"/>
  <c r="F13" i="1"/>
  <c r="E13" i="1"/>
  <c r="E21" i="1" s="1"/>
  <c r="D13" i="1"/>
</calcChain>
</file>

<file path=xl/sharedStrings.xml><?xml version="1.0" encoding="utf-8"?>
<sst xmlns="http://schemas.openxmlformats.org/spreadsheetml/2006/main" count="52" uniqueCount="14">
  <si>
    <t>PDOTS ID</t>
  </si>
  <si>
    <t>Control</t>
  </si>
  <si>
    <t>FC</t>
  </si>
  <si>
    <t>NT T Cells</t>
  </si>
  <si>
    <t>HER1.CAR-T (1:1)</t>
  </si>
  <si>
    <t>HER1.CAR-T (1:3)</t>
  </si>
  <si>
    <t>HER1-dKO.CAR-T (1:1)</t>
  </si>
  <si>
    <t>HER1-dKO.CAR-T (1:3)</t>
  </si>
  <si>
    <t>Raw</t>
  </si>
  <si>
    <t>L2FC</t>
  </si>
  <si>
    <t xml:space="preserve">PDAC </t>
  </si>
  <si>
    <t>GIST</t>
  </si>
  <si>
    <t>CRC</t>
  </si>
  <si>
    <t>NET (well differentiated)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</si>
</sst>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2"/>
      <color theme="1"/>
      <name val="Aptos Narrow"/>
      <family val="2"/>
      <scheme val="minor"/>
    </font>
    <font>
      <sz val="13"/>
      <name val="Arial"/>
      <family val="2"/>
    </font>
    <font>
      <sz val="12"/>
      <color theme="1"/>
      <name val="Helvetica"/>
      <family val="2"/>
    </font>
    <font>
      <b/>
      <sz val="12"/>
      <color theme="1"/>
      <name val="Helvetica"/>
      <family val="2"/>
    </font>
    <font>
      <sz val="12"/>
      <name val="Helvetica"/>
      <family val="2"/>
    </font>
    <font>
      <b/>
      <u/>
      <sz val="12"/>
      <name val="Helvetica"/>
      <family val="2"/>
    </font>
    <font>
      <b/>
      <sz val="12"/>
      <name val="Helvetica"/>
      <family val="2"/>
    </font>
    <font>
      <b/>
      <sz val="12"/>
      <color rgb="FF000000"/>
      <name val="Helvetica"/>
      <family val="2"/>
    </font>
    <font>
      <sz val="10"/>
      <name val="Helvetica"/>
      <family val="2"/>
    </font>
    <font>
      <b/>
      <u/>
      <sz val="10"/>
      <name val="Helvetica"/>
      <family val="2"/>
    </font>
    <font>
      <sz val="10"/>
      <color theme="1"/>
      <name val="Helvetica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/>
    </xf>
    <xf numFmtId="0" fontId="3" fillId="0" borderId="0" xfId="0" applyFont="1"/>
    <xf numFmtId="0" fontId="2" fillId="0" borderId="0" xfId="0" applyFont="1"/>
    <xf numFmtId="0" fontId="4" fillId="0" borderId="0" xfId="0" applyFont="1" applyAlignment="1">
      <alignment horizontal="left"/>
    </xf>
    <xf numFmtId="0" fontId="4" fillId="0" borderId="0" xfId="0" applyFont="1"/>
    <xf numFmtId="2" fontId="2" fillId="0" borderId="0" xfId="0" applyNumberFormat="1" applyFont="1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2" fontId="8" fillId="0" borderId="0" xfId="0" applyNumberFormat="1" applyFont="1" applyAlignment="1">
      <alignment horizontal="left" wrapText="1"/>
    </xf>
    <xf numFmtId="2" fontId="9" fillId="0" borderId="0" xfId="0" applyNumberFormat="1" applyFont="1" applyAlignment="1">
      <alignment horizontal="left" wrapText="1"/>
    </xf>
    <xf numFmtId="2" fontId="10" fillId="0" borderId="0" xfId="0" applyNumberFormat="1" applyFont="1" applyAlignment="1">
      <alignment horizontal="left" wrapText="1"/>
    </xf>
    <xf numFmtId="2" fontId="0" fillId="0" borderId="0" xfId="0" applyNumberFormat="1"/>
    <xf numFmtId="0" fontId="7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0" applyFont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4D8ED9-432E-B540-9A33-D5C79D1FD3A0}">
  <dimension ref="A3:U42"/>
  <sheetViews>
    <sheetView tabSelected="1" topLeftCell="A5" workbookViewId="0">
      <selection activeCell="A30" sqref="A30:I45"/>
    </sheetView>
  </sheetViews>
  <sheetFormatPr baseColWidth="10" defaultRowHeight="16" x14ac:dyDescent="0.2"/>
  <cols>
    <col min="1" max="1" width="10.83203125" style="4"/>
    <col min="2" max="2" width="2.83203125" style="4" customWidth="1"/>
    <col min="3" max="3" width="24.6640625" style="2" bestFit="1" customWidth="1"/>
    <col min="4" max="16384" width="10.83203125" style="4"/>
  </cols>
  <sheetData>
    <row r="3" spans="1:21" x14ac:dyDescent="0.2">
      <c r="C3" s="2" t="s">
        <v>0</v>
      </c>
      <c r="D3" s="3">
        <v>10416</v>
      </c>
      <c r="G3" s="3">
        <v>10417</v>
      </c>
      <c r="J3" s="3">
        <v>10419</v>
      </c>
      <c r="M3" s="3">
        <v>10410</v>
      </c>
      <c r="P3" s="3">
        <v>10422</v>
      </c>
      <c r="S3" s="3">
        <v>10429</v>
      </c>
    </row>
    <row r="4" spans="1:21" x14ac:dyDescent="0.2">
      <c r="A4" s="4" t="s">
        <v>8</v>
      </c>
      <c r="D4" s="15" t="s">
        <v>10</v>
      </c>
      <c r="E4" s="16"/>
      <c r="F4" s="16"/>
      <c r="G4" s="15" t="s">
        <v>11</v>
      </c>
      <c r="H4" s="16"/>
      <c r="I4" s="16"/>
      <c r="J4" s="14" t="s">
        <v>12</v>
      </c>
      <c r="K4" s="14"/>
      <c r="L4" s="14"/>
      <c r="M4" s="14" t="s">
        <v>13</v>
      </c>
      <c r="N4" s="14"/>
      <c r="O4" s="14"/>
      <c r="P4" s="14" t="s">
        <v>12</v>
      </c>
      <c r="Q4" s="14"/>
      <c r="R4" s="14"/>
      <c r="S4" s="14" t="s">
        <v>12</v>
      </c>
      <c r="T4" s="14"/>
      <c r="U4" s="14"/>
    </row>
    <row r="5" spans="1:21" ht="17" x14ac:dyDescent="0.2">
      <c r="C5" s="5" t="s">
        <v>1</v>
      </c>
      <c r="D5" s="6">
        <v>71904.649999999994</v>
      </c>
      <c r="E5" s="6">
        <v>65919.45</v>
      </c>
      <c r="F5" s="6">
        <v>50649.35</v>
      </c>
      <c r="G5" s="1">
        <v>209890.7</v>
      </c>
      <c r="H5" s="1">
        <v>377165.3</v>
      </c>
      <c r="I5" s="1">
        <v>181044</v>
      </c>
      <c r="J5" s="1">
        <v>836011</v>
      </c>
      <c r="K5" s="1">
        <v>772885</v>
      </c>
      <c r="L5" s="1">
        <v>562125.80000000005</v>
      </c>
      <c r="M5" s="1">
        <v>913804.5</v>
      </c>
      <c r="N5" s="1">
        <v>835636.5</v>
      </c>
      <c r="O5" s="1">
        <v>839795.3</v>
      </c>
      <c r="P5" s="1">
        <v>65076.53</v>
      </c>
      <c r="Q5" s="1">
        <v>22010.84</v>
      </c>
      <c r="R5" s="1">
        <v>57431.199999999997</v>
      </c>
      <c r="S5" s="1">
        <v>115502.5</v>
      </c>
      <c r="T5" s="1">
        <v>137673.79999999999</v>
      </c>
      <c r="U5" s="1">
        <v>102463.7</v>
      </c>
    </row>
    <row r="6" spans="1:21" ht="17" x14ac:dyDescent="0.2">
      <c r="C6" s="5" t="s">
        <v>3</v>
      </c>
      <c r="D6" s="6">
        <v>90757.13</v>
      </c>
      <c r="E6" s="6">
        <v>37417.14</v>
      </c>
      <c r="F6" s="6">
        <v>38406.54</v>
      </c>
      <c r="G6" s="1">
        <v>392559.1</v>
      </c>
      <c r="H6" s="1">
        <v>290381.90000000002</v>
      </c>
      <c r="I6" s="1">
        <v>318310.59999999998</v>
      </c>
      <c r="J6" s="1">
        <v>821283.2</v>
      </c>
      <c r="K6" s="1">
        <v>562328.80000000005</v>
      </c>
      <c r="L6" s="1">
        <v>801554.4</v>
      </c>
      <c r="M6" s="1">
        <v>772891.1</v>
      </c>
      <c r="N6" s="1">
        <v>731012.7</v>
      </c>
      <c r="O6" s="1">
        <v>869917</v>
      </c>
      <c r="P6" s="1">
        <v>39493.589999999997</v>
      </c>
      <c r="Q6" s="1">
        <v>51324.69</v>
      </c>
      <c r="R6" s="1">
        <v>24858.240000000002</v>
      </c>
      <c r="S6" s="1">
        <v>100902.9</v>
      </c>
      <c r="T6" s="1">
        <v>116897.9</v>
      </c>
      <c r="U6" s="1">
        <v>196450.8</v>
      </c>
    </row>
    <row r="7" spans="1:21" ht="17" x14ac:dyDescent="0.2">
      <c r="C7" s="5" t="s">
        <v>4</v>
      </c>
      <c r="D7" s="6">
        <v>21093.4</v>
      </c>
      <c r="E7" s="6">
        <v>38493.919999999998</v>
      </c>
      <c r="F7" s="6">
        <v>45486.5</v>
      </c>
      <c r="G7" s="1">
        <v>204275.5</v>
      </c>
      <c r="H7" s="1">
        <v>167164.20000000001</v>
      </c>
      <c r="I7" s="1">
        <v>219178.1</v>
      </c>
      <c r="J7" s="1">
        <v>573114.5</v>
      </c>
      <c r="K7" s="1">
        <v>251792.2</v>
      </c>
      <c r="L7" s="1">
        <v>497085.2</v>
      </c>
      <c r="M7" s="1">
        <v>730670</v>
      </c>
      <c r="N7" s="1">
        <v>669826</v>
      </c>
      <c r="O7" s="1">
        <v>732127.1</v>
      </c>
      <c r="P7" s="1">
        <v>8476.69</v>
      </c>
      <c r="Q7" s="1">
        <v>7843.21</v>
      </c>
      <c r="R7" s="1">
        <v>7998.62</v>
      </c>
      <c r="S7" s="1">
        <v>97878.21</v>
      </c>
      <c r="T7" s="1">
        <v>87298.1</v>
      </c>
      <c r="U7" s="1">
        <v>83887.9</v>
      </c>
    </row>
    <row r="8" spans="1:21" ht="17" x14ac:dyDescent="0.2">
      <c r="C8" s="5" t="s">
        <v>5</v>
      </c>
      <c r="D8" s="6">
        <v>27587.439999999999</v>
      </c>
      <c r="E8" s="6">
        <v>77411.850000000006</v>
      </c>
      <c r="F8" s="6">
        <v>41128.019999999997</v>
      </c>
      <c r="J8" s="1">
        <v>408078.2</v>
      </c>
      <c r="K8" s="1">
        <v>470900.9</v>
      </c>
      <c r="L8" s="1">
        <v>754546.5</v>
      </c>
      <c r="M8" s="1">
        <v>921440.9</v>
      </c>
      <c r="N8" s="1">
        <v>1007744</v>
      </c>
      <c r="O8" s="1">
        <v>1004622</v>
      </c>
      <c r="P8" s="1">
        <v>12623.77</v>
      </c>
      <c r="Q8" s="1">
        <v>10402.17</v>
      </c>
      <c r="R8" s="1">
        <v>15038.81</v>
      </c>
      <c r="S8" s="1">
        <v>77409.97</v>
      </c>
      <c r="T8" s="1">
        <v>103508.1</v>
      </c>
      <c r="U8" s="1">
        <v>96356.86</v>
      </c>
    </row>
    <row r="9" spans="1:21" ht="17" x14ac:dyDescent="0.2">
      <c r="C9" s="5" t="s">
        <v>6</v>
      </c>
      <c r="D9" s="6">
        <v>12345.6</v>
      </c>
      <c r="E9" s="6">
        <v>18559.52</v>
      </c>
      <c r="F9" s="6">
        <v>8832.61</v>
      </c>
      <c r="G9" s="1">
        <v>241522.1</v>
      </c>
      <c r="H9" s="1">
        <v>326221.40000000002</v>
      </c>
      <c r="I9" s="1">
        <v>206423.9</v>
      </c>
      <c r="J9" s="1">
        <v>238462.3</v>
      </c>
      <c r="K9" s="1">
        <v>370581.3</v>
      </c>
      <c r="L9" s="1">
        <v>432435.3</v>
      </c>
      <c r="M9" s="1">
        <v>658965</v>
      </c>
      <c r="N9" s="1">
        <v>765292.8</v>
      </c>
      <c r="O9" s="1">
        <v>589736.30000000005</v>
      </c>
      <c r="P9" s="1">
        <v>6900.07</v>
      </c>
      <c r="Q9" s="1">
        <v>6148.99</v>
      </c>
      <c r="R9" s="1">
        <v>7058.9</v>
      </c>
      <c r="S9" s="1">
        <v>31523.25</v>
      </c>
      <c r="T9" s="1">
        <v>24403.38</v>
      </c>
      <c r="U9" s="1">
        <v>66195.63</v>
      </c>
    </row>
    <row r="10" spans="1:21" ht="17" x14ac:dyDescent="0.2">
      <c r="C10" s="5" t="s">
        <v>7</v>
      </c>
      <c r="D10" s="6">
        <v>24246.62</v>
      </c>
      <c r="E10" s="6">
        <v>54894.76</v>
      </c>
      <c r="F10" s="6">
        <v>23817.45</v>
      </c>
      <c r="J10" s="1">
        <v>439949.5</v>
      </c>
      <c r="K10" s="1">
        <v>279754.8</v>
      </c>
      <c r="L10" s="1">
        <v>525294.6</v>
      </c>
      <c r="M10" s="1">
        <v>707266.3</v>
      </c>
      <c r="N10" s="1">
        <v>724109.1</v>
      </c>
      <c r="O10" s="1">
        <v>599956.69999999995</v>
      </c>
      <c r="P10" s="1">
        <v>8082.71</v>
      </c>
      <c r="Q10" s="1">
        <v>7225.44</v>
      </c>
      <c r="R10" s="1">
        <v>8073.72</v>
      </c>
      <c r="S10" s="1">
        <v>40617.300000000003</v>
      </c>
      <c r="T10" s="1">
        <v>50952.06</v>
      </c>
      <c r="U10" s="1">
        <v>68916.429999999993</v>
      </c>
    </row>
    <row r="11" spans="1:21" x14ac:dyDescent="0.2">
      <c r="C11" s="8"/>
    </row>
    <row r="12" spans="1:21" x14ac:dyDescent="0.2">
      <c r="A12" s="4" t="s">
        <v>2</v>
      </c>
    </row>
    <row r="13" spans="1:21" x14ac:dyDescent="0.2">
      <c r="C13" s="5" t="s">
        <v>1</v>
      </c>
      <c r="D13" s="4">
        <f>D5/$D$5</f>
        <v>1</v>
      </c>
      <c r="E13" s="4">
        <f t="shared" ref="E13:F13" si="0">E5/$D$5</f>
        <v>0.91676198966269917</v>
      </c>
      <c r="F13" s="4">
        <f t="shared" si="0"/>
        <v>0.7043960300203117</v>
      </c>
      <c r="G13" s="4">
        <f t="shared" ref="G13:I15" si="1">G5/$G$5</f>
        <v>1</v>
      </c>
      <c r="H13" s="4">
        <f t="shared" si="1"/>
        <v>1.7969605132576143</v>
      </c>
      <c r="I13" s="4">
        <f t="shared" si="1"/>
        <v>0.86256322933793628</v>
      </c>
      <c r="J13" s="4">
        <f t="shared" ref="J13:L13" si="2">J5/$J$5</f>
        <v>1</v>
      </c>
      <c r="K13" s="4">
        <f t="shared" si="2"/>
        <v>0.92449142415590224</v>
      </c>
      <c r="L13" s="4">
        <f t="shared" si="2"/>
        <v>0.67239043505408425</v>
      </c>
      <c r="M13" s="4">
        <f>M5/$M$5</f>
        <v>1</v>
      </c>
      <c r="N13" s="4">
        <f t="shared" ref="N13:O13" si="3">N5/$M$5</f>
        <v>0.91445872722228883</v>
      </c>
      <c r="O13" s="4">
        <f t="shared" si="3"/>
        <v>0.91900981008519878</v>
      </c>
      <c r="P13" s="4">
        <f>P5/$P$5</f>
        <v>1</v>
      </c>
      <c r="Q13" s="4">
        <f t="shared" ref="Q13:R13" si="4">Q5/$P$5</f>
        <v>0.33823008079871497</v>
      </c>
      <c r="R13" s="4">
        <f t="shared" si="4"/>
        <v>0.88251786012560896</v>
      </c>
      <c r="S13" s="4">
        <f>S5/$S$5</f>
        <v>1</v>
      </c>
      <c r="T13" s="4">
        <f t="shared" ref="T13:U13" si="5">T5/$S$5</f>
        <v>1.1919551524858769</v>
      </c>
      <c r="U13" s="4">
        <f t="shared" si="5"/>
        <v>0.88711240016449855</v>
      </c>
    </row>
    <row r="14" spans="1:21" x14ac:dyDescent="0.2">
      <c r="C14" s="5" t="s">
        <v>3</v>
      </c>
      <c r="D14" s="4">
        <f>D6/$D$5</f>
        <v>1.2621872159867271</v>
      </c>
      <c r="E14" s="4">
        <f t="shared" ref="D14:F14" si="6">E6/$D$5</f>
        <v>0.5203716310419424</v>
      </c>
      <c r="F14" s="4">
        <f t="shared" si="6"/>
        <v>0.53413152000600805</v>
      </c>
      <c r="G14" s="4">
        <f t="shared" si="1"/>
        <v>1.8703024955369627</v>
      </c>
      <c r="H14" s="4">
        <f t="shared" si="1"/>
        <v>1.3834910265199936</v>
      </c>
      <c r="I14" s="4">
        <f t="shared" si="1"/>
        <v>1.5165540922013216</v>
      </c>
      <c r="J14" s="4">
        <f t="shared" ref="J14:L14" si="7">J6/$J$5</f>
        <v>0.98238324615345962</v>
      </c>
      <c r="K14" s="4">
        <f t="shared" si="7"/>
        <v>0.67263325482559444</v>
      </c>
      <c r="L14" s="4">
        <f t="shared" si="7"/>
        <v>0.95878451360089767</v>
      </c>
      <c r="M14" s="4">
        <f t="shared" ref="M14:O14" si="8">M6/$M$5</f>
        <v>0.84579480621949221</v>
      </c>
      <c r="N14" s="4">
        <f t="shared" si="8"/>
        <v>0.79996618532738673</v>
      </c>
      <c r="O14" s="4">
        <f t="shared" si="8"/>
        <v>0.95197276879244963</v>
      </c>
      <c r="P14" s="4">
        <f t="shared" ref="P14:R14" si="9">P6/$P$5</f>
        <v>0.6068791621188161</v>
      </c>
      <c r="Q14" s="4">
        <f t="shared" si="9"/>
        <v>0.788682033292187</v>
      </c>
      <c r="R14" s="4">
        <f t="shared" si="9"/>
        <v>0.38198471860746114</v>
      </c>
      <c r="S14" s="4">
        <f t="shared" ref="S14:U14" si="10">S6/$S$5</f>
        <v>0.87359927274301419</v>
      </c>
      <c r="T14" s="4">
        <f t="shared" si="10"/>
        <v>1.0120811237851994</v>
      </c>
      <c r="U14" s="4">
        <f t="shared" si="10"/>
        <v>1.7008359126425834</v>
      </c>
    </row>
    <row r="15" spans="1:21" x14ac:dyDescent="0.2">
      <c r="C15" s="5" t="s">
        <v>4</v>
      </c>
      <c r="D15" s="4">
        <f t="shared" ref="D15:F15" si="11">D7/$D$5</f>
        <v>0.29335237707158024</v>
      </c>
      <c r="E15" s="4">
        <f t="shared" si="11"/>
        <v>0.5353467404402914</v>
      </c>
      <c r="F15" s="4">
        <f t="shared" si="11"/>
        <v>0.63259469311094629</v>
      </c>
      <c r="G15" s="4">
        <f t="shared" si="1"/>
        <v>0.97324702809605179</v>
      </c>
      <c r="H15" s="4">
        <f t="shared" si="1"/>
        <v>0.7964345252076438</v>
      </c>
      <c r="I15" s="4">
        <f t="shared" si="1"/>
        <v>1.0442487447037911</v>
      </c>
      <c r="J15" s="4">
        <f t="shared" ref="J15:L15" si="12">J7/$J$5</f>
        <v>0.68553464009444853</v>
      </c>
      <c r="K15" s="4">
        <f t="shared" si="12"/>
        <v>0.30118287917264247</v>
      </c>
      <c r="L15" s="4">
        <f t="shared" si="12"/>
        <v>0.59459169795612743</v>
      </c>
      <c r="M15" s="4">
        <f t="shared" ref="M15:O15" si="13">M7/$M$5</f>
        <v>0.79959115981591244</v>
      </c>
      <c r="N15" s="4">
        <f t="shared" si="13"/>
        <v>0.73300799022110308</v>
      </c>
      <c r="O15" s="4">
        <f t="shared" si="13"/>
        <v>0.80118570219341223</v>
      </c>
      <c r="P15" s="4">
        <f t="shared" ref="P15:R15" si="14">P7/$P$5</f>
        <v>0.13025725249948022</v>
      </c>
      <c r="Q15" s="4">
        <f t="shared" si="14"/>
        <v>0.12052286746081882</v>
      </c>
      <c r="R15" s="4">
        <f t="shared" si="14"/>
        <v>0.12291097881217698</v>
      </c>
      <c r="S15" s="4">
        <f t="shared" ref="S15:U15" si="15">S7/$S$5</f>
        <v>0.84741204735828235</v>
      </c>
      <c r="T15" s="4">
        <f t="shared" si="15"/>
        <v>0.7558113460747603</v>
      </c>
      <c r="U15" s="4">
        <f t="shared" si="15"/>
        <v>0.72628644401636322</v>
      </c>
    </row>
    <row r="16" spans="1:21" x14ac:dyDescent="0.2">
      <c r="C16" s="5" t="s">
        <v>5</v>
      </c>
      <c r="D16" s="4">
        <f t="shared" ref="D16:F16" si="16">D8/$D$5</f>
        <v>0.38366698120358</v>
      </c>
      <c r="E16" s="4">
        <f t="shared" si="16"/>
        <v>1.0765903178723493</v>
      </c>
      <c r="F16" s="4">
        <f t="shared" si="16"/>
        <v>0.57197997626022801</v>
      </c>
      <c r="J16" s="4">
        <f t="shared" ref="J16:L16" si="17">J8/$J$5</f>
        <v>0.4881253954792461</v>
      </c>
      <c r="K16" s="4">
        <f t="shared" si="17"/>
        <v>0.56327117705389051</v>
      </c>
      <c r="L16" s="4">
        <f t="shared" si="17"/>
        <v>0.90255570799905738</v>
      </c>
      <c r="M16" s="4">
        <f t="shared" ref="M16:O16" si="18">M8/$M$5</f>
        <v>1.0083567108719644</v>
      </c>
      <c r="N16" s="4">
        <f t="shared" si="18"/>
        <v>1.1028004348851423</v>
      </c>
      <c r="O16" s="4">
        <f t="shared" si="18"/>
        <v>1.0993839491926336</v>
      </c>
      <c r="P16" s="4">
        <f t="shared" ref="P16:R16" si="19">P8/$P$5</f>
        <v>0.19398345302062051</v>
      </c>
      <c r="Q16" s="4">
        <f t="shared" si="19"/>
        <v>0.15984518535330633</v>
      </c>
      <c r="R16" s="4">
        <f t="shared" si="19"/>
        <v>0.23109422091190171</v>
      </c>
      <c r="S16" s="4">
        <f t="shared" ref="S16:U16" si="20">S8/$S$5</f>
        <v>0.67020168394623492</v>
      </c>
      <c r="T16" s="4">
        <f t="shared" si="20"/>
        <v>0.8961546286876908</v>
      </c>
      <c r="U16" s="4">
        <f t="shared" si="20"/>
        <v>0.83424047098547649</v>
      </c>
    </row>
    <row r="17" spans="1:21" x14ac:dyDescent="0.2">
      <c r="C17" s="5" t="s">
        <v>6</v>
      </c>
      <c r="D17" s="4">
        <f>D9/$D$5</f>
        <v>0.17169404204039657</v>
      </c>
      <c r="E17" s="4">
        <f t="shared" ref="D17:F17" si="21">E9/$D$5</f>
        <v>0.25811293150025766</v>
      </c>
      <c r="F17" s="4">
        <f t="shared" si="21"/>
        <v>0.12283781368798821</v>
      </c>
      <c r="G17" s="4">
        <f>G9/$G$5</f>
        <v>1.1507041522087449</v>
      </c>
      <c r="H17" s="4">
        <f>H9/$G$5</f>
        <v>1.5542441851878144</v>
      </c>
      <c r="I17" s="4">
        <f>I9/$G$5</f>
        <v>0.98348283177863516</v>
      </c>
      <c r="J17" s="4">
        <f t="shared" ref="J17:L17" si="22">J9/$J$5</f>
        <v>0.28523823251129471</v>
      </c>
      <c r="K17" s="4">
        <f t="shared" si="22"/>
        <v>0.44327323444308747</v>
      </c>
      <c r="L17" s="4">
        <f t="shared" si="22"/>
        <v>0.51726029920658934</v>
      </c>
      <c r="M17" s="4">
        <f t="shared" ref="M17:O17" si="23">M9/$M$5</f>
        <v>0.72112251581164244</v>
      </c>
      <c r="N17" s="4">
        <f t="shared" si="23"/>
        <v>0.83747978916715782</v>
      </c>
      <c r="O17" s="4">
        <f t="shared" si="23"/>
        <v>0.64536375121812162</v>
      </c>
      <c r="P17" s="4">
        <f t="shared" ref="P17:R17" si="24">P9/$P$5</f>
        <v>0.10603008488621013</v>
      </c>
      <c r="Q17" s="4">
        <f t="shared" si="24"/>
        <v>9.4488596733722591E-2</v>
      </c>
      <c r="R17" s="4">
        <f t="shared" si="24"/>
        <v>0.10847074974649078</v>
      </c>
      <c r="S17" s="4">
        <f t="shared" ref="S17:U17" si="25">S9/$S$5</f>
        <v>0.27292266401160148</v>
      </c>
      <c r="T17" s="4">
        <f t="shared" si="25"/>
        <v>0.21128010216229087</v>
      </c>
      <c r="U17" s="4">
        <f t="shared" si="25"/>
        <v>0.57310993268543975</v>
      </c>
    </row>
    <row r="18" spans="1:21" x14ac:dyDescent="0.2">
      <c r="C18" s="5" t="s">
        <v>7</v>
      </c>
      <c r="D18" s="4">
        <f t="shared" ref="D18:F18" si="26">D10/$D$5</f>
        <v>0.33720517379613141</v>
      </c>
      <c r="E18" s="4">
        <f t="shared" si="26"/>
        <v>0.76343824773502145</v>
      </c>
      <c r="F18" s="4">
        <f t="shared" si="26"/>
        <v>0.3312365751032792</v>
      </c>
      <c r="J18" s="4">
        <f t="shared" ref="J18:L18" si="27">J10/$J$5</f>
        <v>0.52624845845329782</v>
      </c>
      <c r="K18" s="4">
        <f t="shared" si="27"/>
        <v>0.33463052519643877</v>
      </c>
      <c r="L18" s="4">
        <f t="shared" si="27"/>
        <v>0.62833455540656757</v>
      </c>
      <c r="M18" s="4">
        <f t="shared" ref="M18:O18" si="28">M10/$M$5</f>
        <v>0.77397988300561016</v>
      </c>
      <c r="N18" s="4">
        <f t="shared" si="28"/>
        <v>0.79241139652956405</v>
      </c>
      <c r="O18" s="4">
        <f t="shared" si="28"/>
        <v>0.65654820040829298</v>
      </c>
      <c r="P18" s="4">
        <f t="shared" ref="P18:R18" si="29">P10/$P$5</f>
        <v>0.12420314973770114</v>
      </c>
      <c r="Q18" s="4">
        <f t="shared" si="29"/>
        <v>0.11102989049969321</v>
      </c>
      <c r="R18" s="4">
        <f t="shared" si="29"/>
        <v>0.12406500469524114</v>
      </c>
      <c r="S18" s="4">
        <f t="shared" ref="S18:U18" si="30">S10/$S$5</f>
        <v>0.35165732343455774</v>
      </c>
      <c r="T18" s="4">
        <f t="shared" si="30"/>
        <v>0.44113382827211528</v>
      </c>
      <c r="U18" s="4">
        <f t="shared" si="30"/>
        <v>0.59666613276768898</v>
      </c>
    </row>
    <row r="20" spans="1:21" x14ac:dyDescent="0.2">
      <c r="A20" s="4" t="s">
        <v>9</v>
      </c>
    </row>
    <row r="21" spans="1:21" x14ac:dyDescent="0.2">
      <c r="C21" s="5" t="s">
        <v>1</v>
      </c>
      <c r="D21" s="4">
        <f>LOG(D13,2)</f>
        <v>0</v>
      </c>
      <c r="E21" s="4">
        <f t="shared" ref="E21:F21" si="31">LOG(E13,2)</f>
        <v>-0.12538086586882058</v>
      </c>
      <c r="F21" s="4">
        <f t="shared" si="31"/>
        <v>-0.5055413167320808</v>
      </c>
      <c r="G21" s="4">
        <f t="shared" ref="G21:O21" si="32">LOG(G13,2)</f>
        <v>0</v>
      </c>
      <c r="H21" s="4">
        <f t="shared" si="32"/>
        <v>0.84555870714873327</v>
      </c>
      <c r="I21" s="4">
        <f t="shared" si="32"/>
        <v>-0.21329787891060994</v>
      </c>
      <c r="J21" s="4">
        <f t="shared" si="32"/>
        <v>0</v>
      </c>
      <c r="K21" s="4">
        <f t="shared" si="32"/>
        <v>-0.11326815804332731</v>
      </c>
      <c r="L21" s="4">
        <f t="shared" si="32"/>
        <v>-0.57262889291617924</v>
      </c>
      <c r="M21" s="4">
        <f t="shared" si="32"/>
        <v>0</v>
      </c>
      <c r="N21" s="4">
        <f t="shared" si="32"/>
        <v>-0.1290100374070004</v>
      </c>
      <c r="O21" s="4">
        <f t="shared" si="32"/>
        <v>-0.12184783306214077</v>
      </c>
      <c r="P21" s="4">
        <f>LOG(P13,2)</f>
        <v>0</v>
      </c>
      <c r="Q21" s="4">
        <f t="shared" ref="Q21:R21" si="33">LOG(Q13,2)</f>
        <v>-1.5639231220428356</v>
      </c>
      <c r="R21" s="4">
        <f t="shared" si="33"/>
        <v>-0.18030261938862713</v>
      </c>
      <c r="S21" s="4">
        <f>LOG(S13,2)</f>
        <v>0</v>
      </c>
      <c r="T21" s="4">
        <f t="shared" ref="T21:U21" si="34">LOG(T13,2)</f>
        <v>0.25332995517641282</v>
      </c>
      <c r="U21" s="4">
        <f t="shared" si="34"/>
        <v>-0.17281118440113125</v>
      </c>
    </row>
    <row r="22" spans="1:21" x14ac:dyDescent="0.2">
      <c r="C22" s="5" t="s">
        <v>3</v>
      </c>
      <c r="D22" s="4">
        <f>LOG(D14,2)</f>
        <v>0.33592591629784035</v>
      </c>
      <c r="E22" s="4">
        <f t="shared" ref="D22:F22" si="35">LOG(E14,2)</f>
        <v>-0.94238578169927167</v>
      </c>
      <c r="F22" s="4">
        <f t="shared" si="35"/>
        <v>-0.90473307226639843</v>
      </c>
      <c r="G22" s="4">
        <f t="shared" ref="G22:I23" si="36">LOG(G14,2)</f>
        <v>0.90327162493516999</v>
      </c>
      <c r="H22" s="4">
        <f t="shared" si="36"/>
        <v>0.46831328649424325</v>
      </c>
      <c r="I22" s="4">
        <f t="shared" si="36"/>
        <v>0.60079695668865674</v>
      </c>
      <c r="J22" s="4">
        <f t="shared" ref="J22:L22" si="37">LOG(J14,2)</f>
        <v>-2.5642138105802383E-2</v>
      </c>
      <c r="K22" s="4">
        <f t="shared" si="37"/>
        <v>-0.57210798776539373</v>
      </c>
      <c r="L22" s="4">
        <f t="shared" si="37"/>
        <v>-6.0721488290409985E-2</v>
      </c>
      <c r="M22" s="4">
        <f t="shared" ref="M22:O22" si="38">LOG(M14,2)</f>
        <v>-0.24162039366511248</v>
      </c>
      <c r="N22" s="4">
        <f t="shared" si="38"/>
        <v>-0.32198907650177788</v>
      </c>
      <c r="O22" s="4">
        <f t="shared" si="38"/>
        <v>-7.1007789095717311E-2</v>
      </c>
      <c r="P22" s="4">
        <f t="shared" ref="P22:R22" si="39">LOG(P14,2)</f>
        <v>-0.72051880998258111</v>
      </c>
      <c r="Q22" s="4">
        <f t="shared" si="39"/>
        <v>-0.34248431740043844</v>
      </c>
      <c r="R22" s="4">
        <f t="shared" si="39"/>
        <v>-1.3884131708415568</v>
      </c>
      <c r="S22" s="4">
        <f t="shared" ref="S22:U22" si="40">LOG(S14,2)</f>
        <v>-0.19495643964892345</v>
      </c>
      <c r="T22" s="4">
        <f t="shared" si="40"/>
        <v>1.7324934490632105E-2</v>
      </c>
      <c r="U22" s="4">
        <f t="shared" si="40"/>
        <v>0.76624396437839182</v>
      </c>
    </row>
    <row r="23" spans="1:21" x14ac:dyDescent="0.2">
      <c r="C23" s="5" t="s">
        <v>4</v>
      </c>
      <c r="D23" s="4">
        <f t="shared" ref="D23:F23" si="41">LOG(D15,2)</f>
        <v>-1.769293412489517</v>
      </c>
      <c r="E23" s="4">
        <f t="shared" si="41"/>
        <v>-0.90145447687368219</v>
      </c>
      <c r="F23" s="4">
        <f t="shared" si="41"/>
        <v>-0.66064664186897415</v>
      </c>
      <c r="G23" s="4">
        <f t="shared" si="36"/>
        <v>-3.9122060716945281E-2</v>
      </c>
      <c r="H23" s="4">
        <f t="shared" si="36"/>
        <v>-0.32837233205819422</v>
      </c>
      <c r="I23" s="4">
        <f t="shared" si="36"/>
        <v>6.2465409231417808E-2</v>
      </c>
      <c r="J23" s="4">
        <f t="shared" ref="J23:L23" si="42">LOG(J15,2)</f>
        <v>-0.54469852759936921</v>
      </c>
      <c r="K23" s="4">
        <f t="shared" si="42"/>
        <v>-1.7312883329610351</v>
      </c>
      <c r="L23" s="4">
        <f t="shared" si="42"/>
        <v>-0.75002877526969114</v>
      </c>
      <c r="M23" s="4">
        <f t="shared" ref="M23:O23" si="43">LOG(M15,2)</f>
        <v>-0.32266557298021581</v>
      </c>
      <c r="N23" s="4">
        <f t="shared" si="43"/>
        <v>-0.44809917021240514</v>
      </c>
      <c r="O23" s="4">
        <f t="shared" si="43"/>
        <v>-0.31979141956639068</v>
      </c>
      <c r="P23" s="4">
        <f t="shared" ref="P23:R23" si="44">LOG(P15,2)</f>
        <v>-2.9405643933721097</v>
      </c>
      <c r="Q23" s="4">
        <f t="shared" si="44"/>
        <v>-3.0526211920639637</v>
      </c>
      <c r="R23" s="4">
        <f t="shared" si="44"/>
        <v>-3.0243143071632619</v>
      </c>
      <c r="S23" s="4">
        <f t="shared" ref="S23:U23" si="45">LOG(S15,2)</f>
        <v>-0.23886445575305765</v>
      </c>
      <c r="T23" s="4">
        <f t="shared" si="45"/>
        <v>-0.40390191870424541</v>
      </c>
      <c r="U23" s="4">
        <f t="shared" si="45"/>
        <v>-0.46138944217739619</v>
      </c>
    </row>
    <row r="24" spans="1:21" x14ac:dyDescent="0.2">
      <c r="C24" s="5" t="s">
        <v>5</v>
      </c>
      <c r="D24" s="4">
        <f t="shared" ref="D24:F24" si="46">LOG(D16,2)</f>
        <v>-1.3820734845038565</v>
      </c>
      <c r="E24" s="4">
        <f t="shared" si="46"/>
        <v>0.10646935590156421</v>
      </c>
      <c r="F24" s="4">
        <f t="shared" si="46"/>
        <v>-0.80596345252656121</v>
      </c>
      <c r="J24" s="4">
        <f t="shared" ref="J24:L24" si="47">LOG(J16,2)</f>
        <v>-1.0346762827606</v>
      </c>
      <c r="K24" s="4">
        <f t="shared" si="47"/>
        <v>-0.82809844504841545</v>
      </c>
      <c r="L24" s="4">
        <f t="shared" si="47"/>
        <v>-0.14791211338769916</v>
      </c>
      <c r="M24" s="4">
        <f t="shared" ref="M24:O24" si="48">LOG(M16,2)</f>
        <v>1.2006089204679847E-2</v>
      </c>
      <c r="N24" s="4">
        <f t="shared" si="48"/>
        <v>0.1411717413821364</v>
      </c>
      <c r="O24" s="4">
        <f t="shared" si="48"/>
        <v>0.13669532155468578</v>
      </c>
      <c r="P24" s="4">
        <f t="shared" ref="P24:R24" si="49">LOG(P16,2)</f>
        <v>-2.3659945005328282</v>
      </c>
      <c r="Q24" s="4">
        <f t="shared" si="49"/>
        <v>-2.6452528050793309</v>
      </c>
      <c r="R24" s="4">
        <f t="shared" si="49"/>
        <v>-2.113446912823008</v>
      </c>
      <c r="S24" s="4">
        <f t="shared" ref="S24:U24" si="50">LOG(S16,2)</f>
        <v>-0.57733278343028105</v>
      </c>
      <c r="T24" s="4">
        <f t="shared" si="50"/>
        <v>-0.15818040859360319</v>
      </c>
      <c r="U24" s="4">
        <f t="shared" si="50"/>
        <v>-0.26146479240156767</v>
      </c>
    </row>
    <row r="25" spans="1:21" x14ac:dyDescent="0.2">
      <c r="C25" s="5" t="s">
        <v>6</v>
      </c>
      <c r="D25" s="4">
        <f t="shared" ref="D25:F25" si="51">LOG(D17,2)</f>
        <v>-2.542088117678408</v>
      </c>
      <c r="E25" s="4">
        <f t="shared" si="51"/>
        <v>-1.9539256723863374</v>
      </c>
      <c r="F25" s="4">
        <f t="shared" si="51"/>
        <v>-3.0251733548426269</v>
      </c>
      <c r="G25" s="4">
        <f>LOG(G17,2)</f>
        <v>0.20251696205016301</v>
      </c>
      <c r="H25" s="4">
        <f>LOG(H17,2)</f>
        <v>0.63621318140622762</v>
      </c>
      <c r="I25" s="4">
        <f>LOG(I17,2)</f>
        <v>-2.4028226647928048E-2</v>
      </c>
      <c r="J25" s="4">
        <f t="shared" ref="J25:L25" si="52">LOG(J17,2)</f>
        <v>-1.8097607254559105</v>
      </c>
      <c r="K25" s="4">
        <f t="shared" si="52"/>
        <v>-1.173731842021011</v>
      </c>
      <c r="L25" s="4">
        <f t="shared" si="52"/>
        <v>-0.95103762891257515</v>
      </c>
      <c r="M25" s="4">
        <f t="shared" ref="M25:O25" si="53">LOG(M17,2)</f>
        <v>-0.47168370651942121</v>
      </c>
      <c r="N25" s="4">
        <f t="shared" si="53"/>
        <v>-0.25587372045364426</v>
      </c>
      <c r="O25" s="4">
        <f t="shared" si="53"/>
        <v>-0.63181554806112128</v>
      </c>
      <c r="P25" s="4">
        <f t="shared" ref="P25:R25" si="54">LOG(P17,2)</f>
        <v>-3.2374544229484297</v>
      </c>
      <c r="Q25" s="4">
        <f t="shared" si="54"/>
        <v>-3.4037159602122453</v>
      </c>
      <c r="R25" s="4">
        <f t="shared" si="54"/>
        <v>-3.2046220373318448</v>
      </c>
      <c r="S25" s="4">
        <f t="shared" ref="S25:U25" si="55">LOG(S17,2)</f>
        <v>-1.8734358911896156</v>
      </c>
      <c r="T25" s="4">
        <f t="shared" si="55"/>
        <v>-2.2427711906694028</v>
      </c>
      <c r="U25" s="4">
        <f t="shared" si="55"/>
        <v>-0.80311619477419671</v>
      </c>
    </row>
    <row r="26" spans="1:21" x14ac:dyDescent="0.2">
      <c r="C26" s="5" t="s">
        <v>7</v>
      </c>
      <c r="D26" s="4">
        <f t="shared" ref="D26:F26" si="56">LOG(D18,2)</f>
        <v>-1.5683014229230294</v>
      </c>
      <c r="E26" s="4">
        <f t="shared" si="56"/>
        <v>-0.38941662848665254</v>
      </c>
      <c r="F26" s="4">
        <f t="shared" si="56"/>
        <v>-1.5940661110393568</v>
      </c>
      <c r="J26" s="4">
        <f t="shared" ref="J26:L26" si="57">LOG(J18,2)</f>
        <v>-0.92618399280816688</v>
      </c>
      <c r="K26" s="4">
        <f t="shared" si="57"/>
        <v>-1.5793590400046655</v>
      </c>
      <c r="L26" s="4">
        <f t="shared" si="57"/>
        <v>-0.67039517126868065</v>
      </c>
      <c r="M26" s="4">
        <f t="shared" ref="M26:O26" si="58">LOG(M18,2)</f>
        <v>-0.3696320260179532</v>
      </c>
      <c r="N26" s="4">
        <f t="shared" si="58"/>
        <v>-0.33567846554530911</v>
      </c>
      <c r="O26" s="4">
        <f t="shared" si="58"/>
        <v>-0.60702716459574912</v>
      </c>
      <c r="P26" s="4">
        <f t="shared" ref="P26:R26" si="59">LOG(P18,2)</f>
        <v>-3.0092263347481092</v>
      </c>
      <c r="Q26" s="4">
        <f t="shared" si="59"/>
        <v>-3.1709799762347406</v>
      </c>
      <c r="R26" s="4">
        <f t="shared" si="59"/>
        <v>-3.010831866385502</v>
      </c>
      <c r="S26" s="4">
        <f t="shared" ref="S26:U26" si="60">LOG(S18,2)</f>
        <v>-1.5077578324437566</v>
      </c>
      <c r="T26" s="4">
        <f t="shared" si="60"/>
        <v>-1.1807116973928109</v>
      </c>
      <c r="U26" s="4">
        <f t="shared" si="60"/>
        <v>-0.74500420415970059</v>
      </c>
    </row>
    <row r="27" spans="1:21" x14ac:dyDescent="0.2">
      <c r="D27" s="7"/>
    </row>
    <row r="28" spans="1:21" x14ac:dyDescent="0.2">
      <c r="D28" s="7"/>
    </row>
    <row r="29" spans="1:21" x14ac:dyDescent="0.2">
      <c r="C29" s="9"/>
      <c r="D29" s="7"/>
    </row>
    <row r="30" spans="1:21" x14ac:dyDescent="0.2">
      <c r="D30" s="7"/>
    </row>
    <row r="31" spans="1:21" x14ac:dyDescent="0.2">
      <c r="D31" s="7"/>
    </row>
    <row r="34" spans="3:7" x14ac:dyDescent="0.2">
      <c r="D34" s="19"/>
      <c r="E34" s="19"/>
      <c r="F34" s="19"/>
      <c r="G34" s="19"/>
    </row>
    <row r="35" spans="3:7" x14ac:dyDescent="0.2">
      <c r="C35" s="18"/>
      <c r="D35" s="17"/>
      <c r="E35" s="17"/>
      <c r="F35" s="17"/>
      <c r="G35" s="17"/>
    </row>
    <row r="36" spans="3:7" x14ac:dyDescent="0.2">
      <c r="C36" s="18"/>
      <c r="D36" s="17"/>
      <c r="E36" s="17"/>
      <c r="F36" s="17"/>
      <c r="G36" s="17"/>
    </row>
    <row r="37" spans="3:7" x14ac:dyDescent="0.2">
      <c r="C37" s="18"/>
      <c r="D37" s="17"/>
      <c r="E37" s="17"/>
      <c r="F37" s="17"/>
      <c r="G37" s="17"/>
    </row>
    <row r="39" spans="3:7" x14ac:dyDescent="0.2">
      <c r="D39" s="19"/>
      <c r="E39" s="19"/>
      <c r="F39" s="19"/>
      <c r="G39" s="19"/>
    </row>
    <row r="40" spans="3:7" x14ac:dyDescent="0.2">
      <c r="C40" s="18"/>
      <c r="D40" s="17"/>
      <c r="E40" s="17"/>
      <c r="F40" s="17"/>
      <c r="G40" s="17"/>
    </row>
    <row r="41" spans="3:7" x14ac:dyDescent="0.2">
      <c r="C41" s="18"/>
      <c r="D41" s="17"/>
      <c r="E41" s="17"/>
      <c r="F41" s="17"/>
      <c r="G41" s="17"/>
    </row>
    <row r="42" spans="3:7" x14ac:dyDescent="0.2">
      <c r="C42" s="18"/>
      <c r="D42" s="17"/>
      <c r="E42" s="17"/>
      <c r="F42" s="17"/>
      <c r="G42" s="17"/>
    </row>
  </sheetData>
  <mergeCells count="6">
    <mergeCell ref="S4:U4"/>
    <mergeCell ref="D4:F4"/>
    <mergeCell ref="G4:I4"/>
    <mergeCell ref="J4:L4"/>
    <mergeCell ref="M4:O4"/>
    <mergeCell ref="P4:R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447F6B-F666-1D4F-95E0-36AF0CFC6897}">
  <dimension ref="A1:S21"/>
  <sheetViews>
    <sheetView topLeftCell="B1" workbookViewId="0">
      <selection activeCell="O13" sqref="O13"/>
    </sheetView>
  </sheetViews>
  <sheetFormatPr baseColWidth="10" defaultRowHeight="15" x14ac:dyDescent="0.2"/>
  <cols>
    <col min="2" max="2" width="24.1640625" bestFit="1" customWidth="1"/>
  </cols>
  <sheetData>
    <row r="1" spans="1:19" ht="16" x14ac:dyDescent="0.2">
      <c r="A1" s="4"/>
      <c r="B1" s="4" t="s">
        <v>8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spans="1:19" ht="16" x14ac:dyDescent="0.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19" ht="43" x14ac:dyDescent="0.2">
      <c r="A3" s="2" t="s">
        <v>0</v>
      </c>
      <c r="B3" s="2"/>
      <c r="C3" s="10" t="s">
        <v>1</v>
      </c>
      <c r="D3" s="10" t="s">
        <v>3</v>
      </c>
      <c r="E3" s="10" t="s">
        <v>4</v>
      </c>
      <c r="F3" s="10" t="s">
        <v>5</v>
      </c>
      <c r="G3" s="10" t="s">
        <v>6</v>
      </c>
      <c r="H3" s="10" t="s">
        <v>7</v>
      </c>
      <c r="I3" s="11"/>
      <c r="J3" s="12"/>
      <c r="K3" s="10" t="s">
        <v>1</v>
      </c>
      <c r="L3" s="10" t="s">
        <v>3</v>
      </c>
      <c r="M3" s="10" t="s">
        <v>4</v>
      </c>
      <c r="N3" s="10" t="s">
        <v>6</v>
      </c>
      <c r="O3" s="10"/>
      <c r="P3" s="10"/>
      <c r="Q3" s="10" t="s">
        <v>3</v>
      </c>
      <c r="R3" s="10" t="s">
        <v>4</v>
      </c>
      <c r="S3" s="10" t="s">
        <v>6</v>
      </c>
    </row>
    <row r="4" spans="1:19" ht="16" x14ac:dyDescent="0.2">
      <c r="A4" s="3">
        <v>10416</v>
      </c>
      <c r="B4" s="15" t="s">
        <v>10</v>
      </c>
      <c r="C4" s="6">
        <v>71904.649999999994</v>
      </c>
      <c r="D4" s="6">
        <v>90757.13</v>
      </c>
      <c r="E4" s="6">
        <v>21093.4</v>
      </c>
      <c r="F4" s="6">
        <v>27587.439999999999</v>
      </c>
      <c r="G4" s="6">
        <v>12345.6</v>
      </c>
      <c r="H4" s="6">
        <v>24246.62</v>
      </c>
      <c r="I4" s="4"/>
      <c r="K4" s="4">
        <f>AVERAGE(C4:C6)</f>
        <v>62824.48333333333</v>
      </c>
      <c r="L4" s="4">
        <f>AVERAGE(D4:D6)</f>
        <v>55526.936666666668</v>
      </c>
      <c r="M4" s="4">
        <f>AVERAGE(E4:E6)</f>
        <v>35024.606666666667</v>
      </c>
      <c r="N4" s="4">
        <f>AVERAGE(G4:G6)</f>
        <v>13245.910000000002</v>
      </c>
      <c r="O4" s="4"/>
      <c r="P4">
        <v>10416</v>
      </c>
      <c r="Q4">
        <f t="shared" ref="Q4:Q9" si="0">-(1-L4/K4)*100</f>
        <v>-11.615768693150141</v>
      </c>
      <c r="R4">
        <f t="shared" ref="R4:R9" si="1">-(1-M4/K4)*100</f>
        <v>-44.25006811304192</v>
      </c>
      <c r="S4">
        <f t="shared" ref="S4:S9" si="2">-(1-N4/K4)*100</f>
        <v>-78.916006471999097</v>
      </c>
    </row>
    <row r="5" spans="1:19" ht="16" x14ac:dyDescent="0.2">
      <c r="A5" s="4"/>
      <c r="B5" s="16"/>
      <c r="C5" s="6">
        <v>65919.45</v>
      </c>
      <c r="D5" s="6">
        <v>37417.14</v>
      </c>
      <c r="E5" s="6">
        <v>38493.919999999998</v>
      </c>
      <c r="F5" s="6">
        <v>77411.850000000006</v>
      </c>
      <c r="G5" s="6">
        <v>18559.52</v>
      </c>
      <c r="H5" s="6">
        <v>54894.76</v>
      </c>
      <c r="I5" s="4"/>
      <c r="K5" s="4">
        <f>AVERAGE(C7:C9)</f>
        <v>256033.33333333334</v>
      </c>
      <c r="L5" s="4">
        <f>AVERAGE(D7:D9)</f>
        <v>333750.53333333333</v>
      </c>
      <c r="M5" s="4">
        <f>AVERAGE(E7:E9)</f>
        <v>196872.6</v>
      </c>
      <c r="N5" s="4">
        <f>AVERAGE(G7:G9)</f>
        <v>258055.80000000002</v>
      </c>
      <c r="O5" s="4"/>
      <c r="P5">
        <v>10417</v>
      </c>
      <c r="Q5">
        <f t="shared" si="0"/>
        <v>30.354328863429238</v>
      </c>
      <c r="R5">
        <f t="shared" si="1"/>
        <v>-23.106652779585989</v>
      </c>
      <c r="S5">
        <f t="shared" si="2"/>
        <v>0.78992318708501763</v>
      </c>
    </row>
    <row r="6" spans="1:19" ht="16" x14ac:dyDescent="0.2">
      <c r="A6" s="4"/>
      <c r="B6" s="16"/>
      <c r="C6" s="6">
        <v>50649.35</v>
      </c>
      <c r="D6" s="6">
        <v>38406.54</v>
      </c>
      <c r="E6" s="6">
        <v>45486.5</v>
      </c>
      <c r="F6" s="6">
        <v>41128.019999999997</v>
      </c>
      <c r="G6" s="6">
        <v>8832.61</v>
      </c>
      <c r="H6" s="6">
        <v>23817.45</v>
      </c>
      <c r="I6" s="4"/>
      <c r="K6" s="4">
        <f>AVERAGE(C10:C12)</f>
        <v>723673.93333333323</v>
      </c>
      <c r="L6" s="4">
        <f>AVERAGE(D10:D12)</f>
        <v>728388.79999999993</v>
      </c>
      <c r="M6" s="4">
        <f>AVERAGE(E10:E12)</f>
        <v>440663.96666666662</v>
      </c>
      <c r="N6" s="4">
        <f>AVERAGE(G10:G12)</f>
        <v>347159.6333333333</v>
      </c>
      <c r="O6" s="4"/>
      <c r="P6">
        <v>10419</v>
      </c>
      <c r="Q6">
        <f t="shared" si="0"/>
        <v>0.651518100831594</v>
      </c>
      <c r="R6">
        <f t="shared" si="1"/>
        <v>-39.107387129875889</v>
      </c>
      <c r="S6">
        <f t="shared" si="2"/>
        <v>-52.02816940852459</v>
      </c>
    </row>
    <row r="7" spans="1:19" ht="17" x14ac:dyDescent="0.2">
      <c r="A7" s="3">
        <v>10417</v>
      </c>
      <c r="B7" s="15" t="s">
        <v>11</v>
      </c>
      <c r="C7" s="1">
        <v>209890.7</v>
      </c>
      <c r="D7" s="1">
        <v>392559.1</v>
      </c>
      <c r="E7" s="1">
        <v>204275.5</v>
      </c>
      <c r="F7" s="4"/>
      <c r="G7" s="1">
        <v>241522.1</v>
      </c>
      <c r="H7" s="4"/>
      <c r="I7" s="4"/>
      <c r="K7" s="4">
        <f>AVERAGE(C13:C15)</f>
        <v>863078.7666666666</v>
      </c>
      <c r="L7" s="4">
        <f>AVERAGE(D13:D15)</f>
        <v>791273.6</v>
      </c>
      <c r="M7" s="4">
        <f>AVERAGE(E13:E15)</f>
        <v>710874.3666666667</v>
      </c>
      <c r="N7" s="4">
        <f>AVERAGE(G13:G15)</f>
        <v>671331.3666666667</v>
      </c>
      <c r="O7" s="4"/>
      <c r="P7">
        <v>10410</v>
      </c>
      <c r="Q7">
        <f t="shared" si="0"/>
        <v>-8.3196539458372349</v>
      </c>
      <c r="R7">
        <f t="shared" si="1"/>
        <v>-17.635053239443611</v>
      </c>
      <c r="S7">
        <f t="shared" si="2"/>
        <v>-22.216674468838548</v>
      </c>
    </row>
    <row r="8" spans="1:19" ht="17" x14ac:dyDescent="0.2">
      <c r="A8" s="4"/>
      <c r="B8" s="16"/>
      <c r="C8" s="1">
        <v>377165.3</v>
      </c>
      <c r="D8" s="1">
        <v>290381.90000000002</v>
      </c>
      <c r="E8" s="1">
        <v>167164.20000000001</v>
      </c>
      <c r="F8" s="4"/>
      <c r="G8" s="1">
        <v>326221.40000000002</v>
      </c>
      <c r="H8" s="4"/>
      <c r="I8" s="4"/>
      <c r="K8" s="4">
        <f>AVERAGE(C16:C18)</f>
        <v>48172.856666666667</v>
      </c>
      <c r="L8" s="4">
        <f>AVERAGE(D16:D18)</f>
        <v>38558.840000000004</v>
      </c>
      <c r="M8" s="4">
        <f>AVERAGE(E16:E18)</f>
        <v>8106.1733333333332</v>
      </c>
      <c r="N8" s="4">
        <f>AVERAGE(G16:G18)</f>
        <v>6702.6533333333327</v>
      </c>
      <c r="O8" s="4"/>
      <c r="P8">
        <v>10422</v>
      </c>
      <c r="Q8">
        <f t="shared" si="0"/>
        <v>-19.95733143498444</v>
      </c>
      <c r="R8">
        <f t="shared" si="1"/>
        <v>-83.172736901562189</v>
      </c>
      <c r="S8">
        <f t="shared" si="2"/>
        <v>-86.086244833449427</v>
      </c>
    </row>
    <row r="9" spans="1:19" ht="17" x14ac:dyDescent="0.2">
      <c r="A9" s="4"/>
      <c r="B9" s="16"/>
      <c r="C9" s="1">
        <v>181044</v>
      </c>
      <c r="D9" s="1">
        <v>318310.59999999998</v>
      </c>
      <c r="E9" s="1">
        <v>219178.1</v>
      </c>
      <c r="F9" s="4"/>
      <c r="G9" s="1">
        <v>206423.9</v>
      </c>
      <c r="H9" s="4"/>
      <c r="I9" s="4"/>
      <c r="K9" s="4">
        <f>AVERAGE(C19:C21)</f>
        <v>118546.66666666667</v>
      </c>
      <c r="L9" s="4">
        <f>AVERAGE(D19:D21)</f>
        <v>138083.86666666667</v>
      </c>
      <c r="M9" s="4">
        <f>AVERAGE(E19:E21)</f>
        <v>89688.069999999992</v>
      </c>
      <c r="N9" s="4">
        <f>AVERAGE(G19:G21)</f>
        <v>40707.420000000006</v>
      </c>
      <c r="O9" s="4"/>
      <c r="P9">
        <v>10429</v>
      </c>
      <c r="Q9">
        <f t="shared" si="0"/>
        <v>16.480598357889995</v>
      </c>
      <c r="R9">
        <f t="shared" si="1"/>
        <v>-24.343659318411891</v>
      </c>
      <c r="S9">
        <f t="shared" si="2"/>
        <v>-65.66126982341693</v>
      </c>
    </row>
    <row r="10" spans="1:19" ht="17" x14ac:dyDescent="0.2">
      <c r="A10" s="3">
        <v>10419</v>
      </c>
      <c r="B10" s="14" t="s">
        <v>12</v>
      </c>
      <c r="C10" s="1">
        <v>836011</v>
      </c>
      <c r="D10" s="1">
        <v>821283.2</v>
      </c>
      <c r="E10" s="1">
        <v>573114.5</v>
      </c>
      <c r="F10" s="1">
        <v>408078.2</v>
      </c>
      <c r="G10" s="1">
        <v>238462.3</v>
      </c>
      <c r="H10" s="1">
        <v>439949.5</v>
      </c>
      <c r="I10" s="4"/>
      <c r="J10" s="4"/>
      <c r="K10" s="4"/>
      <c r="L10" s="4"/>
      <c r="M10" s="4"/>
      <c r="N10" s="4"/>
      <c r="O10" s="4"/>
      <c r="P10" s="4"/>
    </row>
    <row r="11" spans="1:19" ht="17" x14ac:dyDescent="0.2">
      <c r="A11" s="4"/>
      <c r="B11" s="14"/>
      <c r="C11" s="1">
        <v>772885</v>
      </c>
      <c r="D11" s="1">
        <v>562328.80000000005</v>
      </c>
      <c r="E11" s="1">
        <v>251792.2</v>
      </c>
      <c r="F11" s="1">
        <v>470900.9</v>
      </c>
      <c r="G11" s="1">
        <v>370581.3</v>
      </c>
      <c r="H11" s="1">
        <v>279754.8</v>
      </c>
      <c r="I11" s="4"/>
      <c r="J11" s="4"/>
      <c r="K11" s="4"/>
      <c r="L11" s="4"/>
      <c r="M11" s="4"/>
      <c r="N11" s="4"/>
      <c r="O11" s="4"/>
      <c r="P11" s="4"/>
    </row>
    <row r="12" spans="1:19" ht="17" x14ac:dyDescent="0.2">
      <c r="A12" s="4"/>
      <c r="B12" s="14"/>
      <c r="C12" s="1">
        <v>562125.80000000005</v>
      </c>
      <c r="D12" s="1">
        <v>801554.4</v>
      </c>
      <c r="E12" s="1">
        <v>497085.2</v>
      </c>
      <c r="F12" s="1">
        <v>754546.5</v>
      </c>
      <c r="G12" s="1">
        <v>432435.3</v>
      </c>
      <c r="H12" s="1">
        <v>525294.6</v>
      </c>
      <c r="I12" s="4"/>
      <c r="J12" s="4"/>
      <c r="K12" s="4"/>
      <c r="L12" s="4"/>
      <c r="M12" s="4"/>
      <c r="N12" s="4"/>
      <c r="O12" s="4"/>
      <c r="P12" s="4"/>
    </row>
    <row r="13" spans="1:19" ht="17" x14ac:dyDescent="0.2">
      <c r="A13" s="3">
        <v>10410</v>
      </c>
      <c r="B13" s="14" t="s">
        <v>13</v>
      </c>
      <c r="C13" s="1">
        <v>913804.5</v>
      </c>
      <c r="D13" s="1">
        <v>772891.1</v>
      </c>
      <c r="E13" s="1">
        <v>730670</v>
      </c>
      <c r="F13" s="1">
        <v>921440.9</v>
      </c>
      <c r="G13" s="1">
        <v>658965</v>
      </c>
      <c r="H13" s="1">
        <v>707266.3</v>
      </c>
      <c r="I13" s="4"/>
      <c r="J13" s="4"/>
      <c r="K13" s="4"/>
      <c r="L13" s="4"/>
      <c r="M13" s="4"/>
      <c r="N13" s="4"/>
      <c r="O13" s="4"/>
      <c r="P13" s="4"/>
    </row>
    <row r="14" spans="1:19" ht="17" x14ac:dyDescent="0.2">
      <c r="A14" s="4"/>
      <c r="B14" s="14"/>
      <c r="C14" s="1">
        <v>835636.5</v>
      </c>
      <c r="D14" s="1">
        <v>731012.7</v>
      </c>
      <c r="E14" s="1">
        <v>669826</v>
      </c>
      <c r="F14" s="1">
        <v>1007744</v>
      </c>
      <c r="G14" s="1">
        <v>765292.8</v>
      </c>
      <c r="H14" s="1">
        <v>724109.1</v>
      </c>
      <c r="I14" s="4"/>
      <c r="J14" s="4"/>
      <c r="K14" s="4"/>
      <c r="L14" s="4"/>
      <c r="M14" s="4"/>
      <c r="N14" s="4"/>
      <c r="O14" s="4"/>
      <c r="P14" s="4"/>
    </row>
    <row r="15" spans="1:19" ht="17" x14ac:dyDescent="0.2">
      <c r="A15" s="4"/>
      <c r="B15" s="14"/>
      <c r="C15" s="1">
        <v>839795.3</v>
      </c>
      <c r="D15" s="1">
        <v>869917</v>
      </c>
      <c r="E15" s="1">
        <v>732127.1</v>
      </c>
      <c r="F15" s="1">
        <v>1004622</v>
      </c>
      <c r="G15" s="1">
        <v>589736.30000000005</v>
      </c>
      <c r="H15" s="1">
        <v>599956.69999999995</v>
      </c>
      <c r="I15" s="4"/>
      <c r="J15" s="4"/>
      <c r="K15" s="4"/>
      <c r="L15" s="4"/>
      <c r="M15" s="4"/>
      <c r="N15" s="4"/>
      <c r="O15" s="4"/>
      <c r="P15" s="7"/>
      <c r="Q15" s="13" t="s">
        <v>3</v>
      </c>
      <c r="R15" s="13" t="s">
        <v>4</v>
      </c>
      <c r="S15" s="13" t="s">
        <v>6</v>
      </c>
    </row>
    <row r="16" spans="1:19" ht="17" x14ac:dyDescent="0.2">
      <c r="A16" s="3">
        <v>10422</v>
      </c>
      <c r="B16" s="14" t="s">
        <v>12</v>
      </c>
      <c r="C16" s="1">
        <v>65076.53</v>
      </c>
      <c r="D16" s="1">
        <v>39493.589999999997</v>
      </c>
      <c r="E16" s="1">
        <v>8476.69</v>
      </c>
      <c r="F16" s="1">
        <v>12623.77</v>
      </c>
      <c r="G16" s="1">
        <v>6900.07</v>
      </c>
      <c r="H16" s="1">
        <v>8082.71</v>
      </c>
      <c r="I16" s="4"/>
      <c r="J16" s="4"/>
      <c r="K16" s="4"/>
      <c r="L16" s="4"/>
      <c r="M16" s="4"/>
      <c r="N16" s="4"/>
      <c r="O16" s="4"/>
      <c r="P16" s="4">
        <v>10417</v>
      </c>
      <c r="Q16">
        <v>30.354328863429199</v>
      </c>
      <c r="R16">
        <v>-23.106652779585989</v>
      </c>
      <c r="S16">
        <v>0.78992318708501763</v>
      </c>
    </row>
    <row r="17" spans="1:19" ht="17" x14ac:dyDescent="0.2">
      <c r="A17" s="4"/>
      <c r="B17" s="14"/>
      <c r="C17" s="1">
        <v>22010.84</v>
      </c>
      <c r="D17" s="1">
        <v>51324.69</v>
      </c>
      <c r="E17" s="1">
        <v>7843.21</v>
      </c>
      <c r="F17" s="1">
        <v>10402.17</v>
      </c>
      <c r="G17" s="1">
        <v>6148.99</v>
      </c>
      <c r="H17" s="1">
        <v>7225.44</v>
      </c>
      <c r="I17" s="4"/>
      <c r="J17" s="4"/>
      <c r="K17" s="4"/>
      <c r="L17" s="4"/>
      <c r="M17" s="4"/>
      <c r="N17" s="4"/>
      <c r="O17" s="4"/>
      <c r="P17" s="4">
        <v>10410</v>
      </c>
      <c r="Q17">
        <v>-8.3196539458372349</v>
      </c>
      <c r="R17">
        <v>-17.635053239443611</v>
      </c>
      <c r="S17">
        <v>-22.216674468838548</v>
      </c>
    </row>
    <row r="18" spans="1:19" ht="17" x14ac:dyDescent="0.2">
      <c r="A18" s="4"/>
      <c r="B18" s="14"/>
      <c r="C18" s="1">
        <v>57431.199999999997</v>
      </c>
      <c r="D18" s="1">
        <v>24858.240000000002</v>
      </c>
      <c r="E18" s="1">
        <v>7998.62</v>
      </c>
      <c r="F18" s="1">
        <v>15038.81</v>
      </c>
      <c r="G18" s="1">
        <v>7058.9</v>
      </c>
      <c r="H18" s="1">
        <v>8073.72</v>
      </c>
      <c r="I18" s="4"/>
      <c r="J18" s="4"/>
      <c r="K18" s="4"/>
      <c r="L18" s="4"/>
      <c r="M18" s="4"/>
      <c r="N18" s="4"/>
      <c r="O18" s="4"/>
      <c r="P18" s="4">
        <v>10419</v>
      </c>
      <c r="Q18">
        <v>0.651518100831594</v>
      </c>
      <c r="R18">
        <v>-39.107387129875903</v>
      </c>
      <c r="S18">
        <v>-52.02816940852459</v>
      </c>
    </row>
    <row r="19" spans="1:19" ht="17" x14ac:dyDescent="0.2">
      <c r="A19" s="3">
        <v>10429</v>
      </c>
      <c r="B19" s="14" t="s">
        <v>12</v>
      </c>
      <c r="C19" s="1">
        <v>115502.5</v>
      </c>
      <c r="D19" s="1">
        <v>100902.9</v>
      </c>
      <c r="E19" s="1">
        <v>97878.21</v>
      </c>
      <c r="F19" s="1">
        <v>77409.97</v>
      </c>
      <c r="G19" s="1">
        <v>31523.25</v>
      </c>
      <c r="H19" s="1">
        <v>40617.300000000003</v>
      </c>
      <c r="I19" s="4"/>
      <c r="J19" s="4"/>
      <c r="K19" s="4"/>
      <c r="L19" s="4"/>
      <c r="M19" s="4"/>
      <c r="N19" s="4"/>
      <c r="O19" s="4"/>
      <c r="P19" s="4">
        <v>10429</v>
      </c>
      <c r="Q19">
        <v>16.480598357889995</v>
      </c>
      <c r="R19">
        <v>-24.343659318411891</v>
      </c>
      <c r="S19">
        <v>-65.66126982341693</v>
      </c>
    </row>
    <row r="20" spans="1:19" ht="17" x14ac:dyDescent="0.2">
      <c r="A20" s="4"/>
      <c r="B20" s="14"/>
      <c r="C20" s="1">
        <v>137673.79999999999</v>
      </c>
      <c r="D20" s="1">
        <v>116897.9</v>
      </c>
      <c r="E20" s="1">
        <v>87298.1</v>
      </c>
      <c r="F20" s="1">
        <v>103508.1</v>
      </c>
      <c r="G20" s="1">
        <v>24403.38</v>
      </c>
      <c r="H20" s="1">
        <v>50952.06</v>
      </c>
      <c r="I20" s="4"/>
      <c r="J20" s="4"/>
      <c r="K20" s="4"/>
      <c r="L20" s="4"/>
      <c r="M20" s="4"/>
      <c r="N20" s="4"/>
      <c r="O20" s="4"/>
      <c r="P20" s="4">
        <v>10416</v>
      </c>
      <c r="Q20">
        <v>-11.615768693150141</v>
      </c>
      <c r="R20">
        <v>-44.25006811304192</v>
      </c>
      <c r="S20">
        <v>-78.916006471999097</v>
      </c>
    </row>
    <row r="21" spans="1:19" ht="17" x14ac:dyDescent="0.2">
      <c r="A21" s="4"/>
      <c r="B21" s="14"/>
      <c r="C21" s="1">
        <v>102463.7</v>
      </c>
      <c r="D21" s="1">
        <v>196450.8</v>
      </c>
      <c r="E21" s="1">
        <v>83887.9</v>
      </c>
      <c r="F21" s="1">
        <v>96356.86</v>
      </c>
      <c r="G21" s="1">
        <v>66195.63</v>
      </c>
      <c r="H21" s="1">
        <v>68916.429999999993</v>
      </c>
      <c r="I21" s="4"/>
      <c r="J21" s="4"/>
      <c r="K21" s="4"/>
      <c r="L21" s="4"/>
      <c r="M21" s="4"/>
      <c r="N21" s="4"/>
      <c r="O21" s="4"/>
      <c r="P21" s="4">
        <v>10422</v>
      </c>
      <c r="Q21">
        <v>-19.95733143498444</v>
      </c>
      <c r="R21">
        <v>-83.172736901562189</v>
      </c>
      <c r="S21">
        <v>-86.086244833449427</v>
      </c>
    </row>
  </sheetData>
  <sortState xmlns:xlrd2="http://schemas.microsoft.com/office/spreadsheetml/2017/richdata2" ref="P16:S21">
    <sortCondition descending="1" ref="S16:S21"/>
  </sortState>
  <mergeCells count="6">
    <mergeCell ref="B19:B21"/>
    <mergeCell ref="B4:B6"/>
    <mergeCell ref="B7:B9"/>
    <mergeCell ref="B10:B12"/>
    <mergeCell ref="B13:B15"/>
    <mergeCell ref="B16:B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Jenkins, Russell W.,MD, PhD</dc:creator>
  <cp:lastModifiedBy>Microsoft Office User</cp:lastModifiedBy>
  <dcterms:created xsi:type="dcterms:W3CDTF">2024-08-28T13:09:52Z</dcterms:created>
  <dcterms:modified xsi:type="dcterms:W3CDTF">2024-11-05T12:27:33Z</dcterms:modified>
</cp:coreProperties>
</file>